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1730" windowHeight="7740" activeTab="0"/>
  </bookViews>
  <sheets>
    <sheet name="Plán z polesia 2013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<sst xmlns="http://schemas.openxmlformats.org/spreadsheetml/2006/main" count="99" uniqueCount="76">
  <si>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 xml:space="preserve">   MESTSKÉ LESY s.r.o. B.BYSTRICA</t>
  </si>
  <si>
    <t>VÝKON</t>
  </si>
  <si>
    <t>ČÍSEL.</t>
  </si>
  <si>
    <t>TECH.</t>
  </si>
  <si>
    <t xml:space="preserve"> € / t.j.</t>
  </si>
  <si>
    <t>MNOŽSTVO</t>
  </si>
  <si>
    <t>NÁKLADY</t>
  </si>
  <si>
    <t>MATERIAL</t>
  </si>
  <si>
    <t xml:space="preserve">S P O L U </t>
  </si>
  <si>
    <t>KÓD</t>
  </si>
  <si>
    <t>JED.</t>
  </si>
  <si>
    <t>ha,kg,m,l</t>
  </si>
  <si>
    <t>€</t>
  </si>
  <si>
    <t>zalesňovanie</t>
  </si>
  <si>
    <t>ha</t>
  </si>
  <si>
    <t>sadenice</t>
  </si>
  <si>
    <t>ks</t>
  </si>
  <si>
    <t>OBNOVA LESA</t>
  </si>
  <si>
    <t>PRÍPRAVA PôDY</t>
  </si>
  <si>
    <t xml:space="preserve"> ha </t>
  </si>
  <si>
    <t>UHADZOVANIE</t>
  </si>
  <si>
    <t>VYŽÍNANIE</t>
  </si>
  <si>
    <t>OPLOCOVANIE</t>
  </si>
  <si>
    <t>km</t>
  </si>
  <si>
    <t>natieranie</t>
  </si>
  <si>
    <t>repelenty/CER,TR)</t>
  </si>
  <si>
    <t>vlna</t>
  </si>
  <si>
    <t>OCHRANA MLP</t>
  </si>
  <si>
    <t>čistky,prerezávky</t>
  </si>
  <si>
    <t>plecie ruby</t>
  </si>
  <si>
    <t>VÝCHOVA MLP</t>
  </si>
  <si>
    <t>klas.lapáky</t>
  </si>
  <si>
    <t>ferom.lapače</t>
  </si>
  <si>
    <t>feromóny</t>
  </si>
  <si>
    <t>kôr.pozorovateľ</t>
  </si>
  <si>
    <t>hod</t>
  </si>
  <si>
    <t>asanácia dreva</t>
  </si>
  <si>
    <t>herbicídy/roundup/</t>
  </si>
  <si>
    <t>Ochrana vetv.,polyn.</t>
  </si>
  <si>
    <t>insekcitídy</t>
  </si>
  <si>
    <t>búdky</t>
  </si>
  <si>
    <t xml:space="preserve"> protipožiarna ochrana</t>
  </si>
  <si>
    <t>OCHRANA LESA</t>
  </si>
  <si>
    <t>Vyvetvovanie</t>
  </si>
  <si>
    <t>vyznač. ťažby</t>
  </si>
  <si>
    <t>vyznač.hraníc</t>
  </si>
  <si>
    <t>hranič.kopce</t>
  </si>
  <si>
    <t>snehové jamy</t>
  </si>
  <si>
    <t>likvidácia oplôtkov</t>
  </si>
  <si>
    <t>OS.PEST.PRÁCE</t>
  </si>
  <si>
    <t>PESTOVANIE LESA</t>
  </si>
  <si>
    <t>vyzdvihovanie</t>
  </si>
  <si>
    <t>pletie</t>
  </si>
  <si>
    <t>zalesnenie</t>
  </si>
  <si>
    <t>LESNÉ ŠKOLKY</t>
  </si>
  <si>
    <t>čačina</t>
  </si>
  <si>
    <t>vian.stromy</t>
  </si>
  <si>
    <t>DR.LES.VÝROBA</t>
  </si>
  <si>
    <t>Urpín</t>
  </si>
  <si>
    <t>Podlavice</t>
  </si>
  <si>
    <t>LESOPARK</t>
  </si>
  <si>
    <t>PCV</t>
  </si>
  <si>
    <t>Zber semena</t>
  </si>
  <si>
    <t>OST.PEST.ČINNOSTI</t>
  </si>
  <si>
    <t>PESTOVNÁ ČINNOSŤ</t>
  </si>
  <si>
    <t>OLH</t>
  </si>
  <si>
    <t>Podpis</t>
  </si>
  <si>
    <t>LC Mestské lesy s.r.o.Banská Bystrica - Uľanka</t>
  </si>
  <si>
    <t>Ing.Peter Valent</t>
  </si>
  <si>
    <t>LC Mestské lesy s.r.o.Banská Bystrica - Harmanec</t>
  </si>
  <si>
    <t>Ing.Eduard Apfel</t>
  </si>
  <si>
    <t>rok 2013</t>
  </si>
  <si>
    <t xml:space="preserve">Plán   pestovnej  činnosti  2013         </t>
  </si>
  <si>
    <t>Rezerva</t>
  </si>
  <si>
    <t>Náklady 2013</t>
  </si>
  <si>
    <t>Vodný žľab Rakytovo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</si>
</sst>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0"/>
    </font>
    <font>
      <b/>
      <sz val="10"/>
      <color indexed="10"/>
      <name val="Arial CE"/>
      <family val="2"/>
    </font>
    <font>
      <b/>
      <sz val="11"/>
      <color indexed="17"/>
      <name val="Arial CE"/>
      <family val="2"/>
    </font>
    <font>
      <b/>
      <sz val="10"/>
      <color indexed="17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3" fontId="8" fillId="0" borderId="10" xfId="45" applyNumberFormat="1" applyFont="1" applyFill="1" applyBorder="1">
      <alignment/>
      <protection/>
    </xf>
    <xf numFmtId="0" fontId="2" fillId="0" borderId="0" xfId="45" applyFill="1">
      <alignment/>
      <protection/>
    </xf>
    <xf numFmtId="1" fontId="6" fillId="0" borderId="11" xfId="45" applyNumberFormat="1" applyFont="1" applyFill="1" applyBorder="1">
      <alignment/>
      <protection/>
    </xf>
    <xf numFmtId="1" fontId="6" fillId="0" borderId="12" xfId="45" applyNumberFormat="1" applyFont="1" applyFill="1" applyBorder="1">
      <alignment/>
      <protection/>
    </xf>
    <xf numFmtId="0" fontId="3" fillId="0" borderId="0" xfId="45" applyFont="1" applyFill="1">
      <alignment/>
      <protection/>
    </xf>
    <xf numFmtId="0" fontId="2" fillId="0" borderId="0" xfId="45" applyFill="1" applyAlignment="1">
      <alignment horizontal="center"/>
      <protection/>
    </xf>
    <xf numFmtId="3" fontId="2" fillId="0" borderId="0" xfId="45" applyNumberFormat="1" applyFill="1">
      <alignment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45" applyFill="1" applyBorder="1">
      <alignment/>
      <protection/>
    </xf>
    <xf numFmtId="0" fontId="3" fillId="0" borderId="0" xfId="45" applyFont="1" applyFill="1">
      <alignment/>
      <protection/>
    </xf>
    <xf numFmtId="0" fontId="2" fillId="0" borderId="13" xfId="45" applyFill="1" applyBorder="1">
      <alignment/>
      <protection/>
    </xf>
    <xf numFmtId="0" fontId="2" fillId="0" borderId="13" xfId="45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0" fontId="5" fillId="0" borderId="13" xfId="45" applyFont="1" applyFill="1" applyBorder="1">
      <alignment/>
      <protection/>
    </xf>
    <xf numFmtId="3" fontId="2" fillId="0" borderId="13" xfId="45" applyNumberFormat="1" applyFill="1" applyBorder="1">
      <alignment/>
      <protection/>
    </xf>
    <xf numFmtId="0" fontId="6" fillId="0" borderId="14" xfId="45" applyFont="1" applyFill="1" applyBorder="1">
      <alignment/>
      <protection/>
    </xf>
    <xf numFmtId="0" fontId="6" fillId="0" borderId="15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0" fontId="6" fillId="0" borderId="17" xfId="45" applyFont="1" applyFill="1" applyBorder="1" applyAlignment="1">
      <alignment horizontal="center"/>
      <protection/>
    </xf>
    <xf numFmtId="0" fontId="6" fillId="0" borderId="18" xfId="45" applyFont="1" applyFill="1" applyBorder="1">
      <alignment/>
      <protection/>
    </xf>
    <xf numFmtId="3" fontId="6" fillId="0" borderId="18" xfId="45" applyNumberFormat="1" applyFont="1" applyFill="1" applyBorder="1">
      <alignment/>
      <protection/>
    </xf>
    <xf numFmtId="3" fontId="6" fillId="0" borderId="19" xfId="45" applyNumberFormat="1" applyFont="1" applyFill="1" applyBorder="1">
      <alignment/>
      <protection/>
    </xf>
    <xf numFmtId="3" fontId="6" fillId="0" borderId="20" xfId="45" applyNumberFormat="1" applyFont="1" applyFill="1" applyBorder="1">
      <alignment/>
      <protection/>
    </xf>
    <xf numFmtId="0" fontId="2" fillId="0" borderId="21" xfId="45" applyFill="1" applyBorder="1">
      <alignment/>
      <protection/>
    </xf>
    <xf numFmtId="0" fontId="6" fillId="0" borderId="22" xfId="45" applyFont="1" applyFill="1" applyBorder="1">
      <alignment/>
      <protection/>
    </xf>
    <xf numFmtId="0" fontId="6" fillId="0" borderId="23" xfId="45" applyFont="1" applyFill="1" applyBorder="1" applyAlignment="1">
      <alignment horizontal="center"/>
      <protection/>
    </xf>
    <xf numFmtId="0" fontId="2" fillId="0" borderId="22" xfId="45" applyFill="1" applyBorder="1">
      <alignment/>
      <protection/>
    </xf>
    <xf numFmtId="3" fontId="2" fillId="0" borderId="24" xfId="45" applyNumberFormat="1" applyFont="1" applyFill="1" applyBorder="1" applyAlignment="1">
      <alignment horizontal="center"/>
      <protection/>
    </xf>
    <xf numFmtId="3" fontId="2" fillId="0" borderId="25" xfId="45" applyNumberFormat="1" applyFont="1" applyFill="1" applyBorder="1" applyAlignment="1">
      <alignment horizontal="center"/>
      <protection/>
    </xf>
    <xf numFmtId="3" fontId="2" fillId="0" borderId="26" xfId="45" applyNumberFormat="1" applyFont="1" applyFill="1" applyBorder="1" applyAlignment="1">
      <alignment horizontal="center"/>
      <protection/>
    </xf>
    <xf numFmtId="1" fontId="0" fillId="0" borderId="27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0" fontId="2" fillId="0" borderId="29" xfId="45" applyFont="1" applyFill="1" applyBorder="1">
      <alignment/>
      <protection/>
    </xf>
    <xf numFmtId="0" fontId="2" fillId="0" borderId="30" xfId="45" applyFill="1" applyBorder="1">
      <alignment/>
      <protection/>
    </xf>
    <xf numFmtId="0" fontId="2" fillId="0" borderId="31" xfId="45" applyFill="1" applyBorder="1" applyAlignment="1">
      <alignment horizontal="center"/>
      <protection/>
    </xf>
    <xf numFmtId="2" fontId="7" fillId="0" borderId="30" xfId="45" applyNumberFormat="1" applyFont="1" applyFill="1" applyBorder="1" applyAlignment="1">
      <alignment horizontal="right"/>
      <protection/>
    </xf>
    <xf numFmtId="2" fontId="7" fillId="0" borderId="0" xfId="45" applyNumberFormat="1" applyFont="1" applyFill="1">
      <alignment/>
      <protection/>
    </xf>
    <xf numFmtId="3" fontId="7" fillId="0" borderId="32" xfId="45" applyNumberFormat="1" applyFont="1" applyFill="1" applyBorder="1">
      <alignment/>
      <protection/>
    </xf>
    <xf numFmtId="3" fontId="7" fillId="0" borderId="33" xfId="45" applyNumberFormat="1" applyFont="1" applyFill="1" applyBorder="1">
      <alignment/>
      <protection/>
    </xf>
    <xf numFmtId="3" fontId="8" fillId="0" borderId="34" xfId="45" applyNumberFormat="1" applyFont="1" applyFill="1" applyBorder="1">
      <alignment/>
      <protection/>
    </xf>
    <xf numFmtId="1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2" fillId="0" borderId="29" xfId="45" applyFont="1" applyFill="1" applyBorder="1" applyAlignment="1">
      <alignment horizontal="left"/>
      <protection/>
    </xf>
    <xf numFmtId="0" fontId="7" fillId="0" borderId="0" xfId="45" applyFont="1" applyFill="1">
      <alignment/>
      <protection/>
    </xf>
    <xf numFmtId="1" fontId="0" fillId="0" borderId="37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0" fontId="5" fillId="0" borderId="39" xfId="45" applyFont="1" applyFill="1" applyBorder="1">
      <alignment/>
      <protection/>
    </xf>
    <xf numFmtId="0" fontId="5" fillId="0" borderId="40" xfId="45" applyFont="1" applyFill="1" applyBorder="1">
      <alignment/>
      <protection/>
    </xf>
    <xf numFmtId="0" fontId="5" fillId="0" borderId="41" xfId="45" applyFont="1" applyFill="1" applyBorder="1" applyAlignment="1">
      <alignment horizontal="center"/>
      <protection/>
    </xf>
    <xf numFmtId="0" fontId="8" fillId="0" borderId="40" xfId="45" applyFont="1" applyFill="1" applyBorder="1">
      <alignment/>
      <protection/>
    </xf>
    <xf numFmtId="2" fontId="8" fillId="0" borderId="42" xfId="45" applyNumberFormat="1" applyFont="1" applyFill="1" applyBorder="1">
      <alignment/>
      <protection/>
    </xf>
    <xf numFmtId="3" fontId="8" fillId="0" borderId="43" xfId="45" applyNumberFormat="1" applyFont="1" applyFill="1" applyBorder="1">
      <alignment/>
      <protection/>
    </xf>
    <xf numFmtId="3" fontId="8" fillId="0" borderId="44" xfId="45" applyNumberFormat="1" applyFont="1" applyFill="1" applyBorder="1">
      <alignment/>
      <protection/>
    </xf>
    <xf numFmtId="3" fontId="8" fillId="0" borderId="45" xfId="45" applyNumberFormat="1" applyFont="1" applyFill="1" applyBorder="1">
      <alignment/>
      <protection/>
    </xf>
    <xf numFmtId="0" fontId="5" fillId="0" borderId="46" xfId="45" applyFont="1" applyFill="1" applyBorder="1">
      <alignment/>
      <protection/>
    </xf>
    <xf numFmtId="0" fontId="5" fillId="0" borderId="47" xfId="45" applyFont="1" applyFill="1" applyBorder="1">
      <alignment/>
      <protection/>
    </xf>
    <xf numFmtId="0" fontId="5" fillId="0" borderId="48" xfId="45" applyFont="1" applyFill="1" applyBorder="1" applyAlignment="1">
      <alignment horizontal="center"/>
      <protection/>
    </xf>
    <xf numFmtId="4" fontId="8" fillId="0" borderId="47" xfId="45" applyNumberFormat="1" applyFont="1" applyFill="1" applyBorder="1" applyAlignment="1">
      <alignment horizontal="right"/>
      <protection/>
    </xf>
    <xf numFmtId="2" fontId="8" fillId="0" borderId="49" xfId="45" applyNumberFormat="1" applyFont="1" applyFill="1" applyBorder="1">
      <alignment/>
      <protection/>
    </xf>
    <xf numFmtId="3" fontId="8" fillId="0" borderId="50" xfId="45" applyNumberFormat="1" applyFont="1" applyFill="1" applyBorder="1">
      <alignment/>
      <protection/>
    </xf>
    <xf numFmtId="3" fontId="8" fillId="0" borderId="51" xfId="45" applyNumberFormat="1" applyFont="1" applyFill="1" applyBorder="1">
      <alignment/>
      <protection/>
    </xf>
    <xf numFmtId="0" fontId="5" fillId="0" borderId="47" xfId="45" applyFont="1" applyFill="1" applyBorder="1">
      <alignment/>
      <protection/>
    </xf>
    <xf numFmtId="0" fontId="5" fillId="0" borderId="48" xfId="45" applyFont="1" applyFill="1" applyBorder="1" applyAlignment="1">
      <alignment horizontal="center"/>
      <protection/>
    </xf>
    <xf numFmtId="0" fontId="8" fillId="0" borderId="47" xfId="45" applyFont="1" applyFill="1" applyBorder="1">
      <alignment/>
      <protection/>
    </xf>
    <xf numFmtId="0" fontId="5" fillId="0" borderId="52" xfId="45" applyFont="1" applyFill="1" applyBorder="1">
      <alignment/>
      <protection/>
    </xf>
    <xf numFmtId="0" fontId="5" fillId="0" borderId="53" xfId="45" applyFont="1" applyFill="1" applyBorder="1">
      <alignment/>
      <protection/>
    </xf>
    <xf numFmtId="0" fontId="5" fillId="0" borderId="54" xfId="45" applyFont="1" applyFill="1" applyBorder="1" applyAlignment="1">
      <alignment horizontal="center"/>
      <protection/>
    </xf>
    <xf numFmtId="0" fontId="8" fillId="0" borderId="53" xfId="45" applyFont="1" applyFill="1" applyBorder="1">
      <alignment/>
      <protection/>
    </xf>
    <xf numFmtId="2" fontId="8" fillId="0" borderId="55" xfId="45" applyNumberFormat="1" applyFont="1" applyFill="1" applyBorder="1">
      <alignment/>
      <protection/>
    </xf>
    <xf numFmtId="3" fontId="8" fillId="0" borderId="56" xfId="45" applyNumberFormat="1" applyFont="1" applyFill="1" applyBorder="1">
      <alignment/>
      <protection/>
    </xf>
    <xf numFmtId="3" fontId="8" fillId="0" borderId="57" xfId="45" applyNumberFormat="1" applyFont="1" applyFill="1" applyBorder="1">
      <alignment/>
      <protection/>
    </xf>
    <xf numFmtId="0" fontId="8" fillId="0" borderId="49" xfId="45" applyFont="1" applyFill="1" applyBorder="1">
      <alignment/>
      <protection/>
    </xf>
    <xf numFmtId="0" fontId="7" fillId="0" borderId="30" xfId="45" applyFont="1" applyFill="1" applyBorder="1">
      <alignment/>
      <protection/>
    </xf>
    <xf numFmtId="3" fontId="7" fillId="0" borderId="43" xfId="45" applyNumberFormat="1" applyFont="1" applyFill="1" applyBorder="1">
      <alignment/>
      <protection/>
    </xf>
    <xf numFmtId="0" fontId="6" fillId="0" borderId="29" xfId="45" applyFont="1" applyFill="1" applyBorder="1">
      <alignment/>
      <protection/>
    </xf>
    <xf numFmtId="1" fontId="8" fillId="0" borderId="37" xfId="45" applyNumberFormat="1" applyFont="1" applyFill="1" applyBorder="1">
      <alignment/>
      <protection/>
    </xf>
    <xf numFmtId="1" fontId="8" fillId="0" borderId="38" xfId="45" applyNumberFormat="1" applyFont="1" applyFill="1" applyBorder="1">
      <alignment/>
      <protection/>
    </xf>
    <xf numFmtId="0" fontId="9" fillId="0" borderId="29" xfId="45" applyFont="1" applyFill="1" applyBorder="1">
      <alignment/>
      <protection/>
    </xf>
    <xf numFmtId="3" fontId="7" fillId="0" borderId="57" xfId="45" applyNumberFormat="1" applyFont="1" applyFill="1" applyBorder="1">
      <alignment/>
      <protection/>
    </xf>
    <xf numFmtId="0" fontId="7" fillId="0" borderId="30" xfId="45" applyFont="1" applyFill="1" applyBorder="1" applyAlignment="1">
      <alignment/>
      <protection/>
    </xf>
    <xf numFmtId="0" fontId="5" fillId="0" borderId="46" xfId="45" applyFont="1" applyFill="1" applyBorder="1">
      <alignment/>
      <protection/>
    </xf>
    <xf numFmtId="0" fontId="10" fillId="0" borderId="58" xfId="45" applyFont="1" applyFill="1" applyBorder="1">
      <alignment/>
      <protection/>
    </xf>
    <xf numFmtId="0" fontId="10" fillId="0" borderId="59" xfId="45" applyFont="1" applyFill="1" applyBorder="1">
      <alignment/>
      <protection/>
    </xf>
    <xf numFmtId="0" fontId="10" fillId="0" borderId="60" xfId="45" applyFont="1" applyFill="1" applyBorder="1" applyAlignment="1">
      <alignment horizontal="center"/>
      <protection/>
    </xf>
    <xf numFmtId="0" fontId="8" fillId="0" borderId="61" xfId="45" applyFont="1" applyFill="1" applyBorder="1">
      <alignment/>
      <protection/>
    </xf>
    <xf numFmtId="0" fontId="8" fillId="0" borderId="62" xfId="45" applyFont="1" applyFill="1" applyBorder="1">
      <alignment/>
      <protection/>
    </xf>
    <xf numFmtId="3" fontId="8" fillId="0" borderId="63" xfId="45" applyNumberFormat="1" applyFont="1" applyFill="1" applyBorder="1">
      <alignment/>
      <protection/>
    </xf>
    <xf numFmtId="3" fontId="8" fillId="0" borderId="64" xfId="45" applyNumberFormat="1" applyFont="1" applyFill="1" applyBorder="1">
      <alignment/>
      <protection/>
    </xf>
    <xf numFmtId="3" fontId="8" fillId="0" borderId="65" xfId="45" applyNumberFormat="1" applyFont="1" applyFill="1" applyBorder="1">
      <alignment/>
      <protection/>
    </xf>
    <xf numFmtId="0" fontId="2" fillId="0" borderId="29" xfId="45" applyFill="1" applyBorder="1">
      <alignment/>
      <protection/>
    </xf>
    <xf numFmtId="3" fontId="8" fillId="0" borderId="66" xfId="45" applyNumberFormat="1" applyFont="1" applyFill="1" applyBorder="1">
      <alignment/>
      <protection/>
    </xf>
    <xf numFmtId="3" fontId="8" fillId="0" borderId="37" xfId="45" applyNumberFormat="1" applyFont="1" applyFill="1" applyBorder="1">
      <alignment/>
      <protection/>
    </xf>
    <xf numFmtId="3" fontId="8" fillId="0" borderId="38" xfId="45" applyNumberFormat="1" applyFont="1" applyFill="1" applyBorder="1">
      <alignment/>
      <protection/>
    </xf>
    <xf numFmtId="0" fontId="5" fillId="0" borderId="67" xfId="45" applyFont="1" applyFill="1" applyBorder="1">
      <alignment/>
      <protection/>
    </xf>
    <xf numFmtId="0" fontId="5" fillId="0" borderId="68" xfId="45" applyFont="1" applyFill="1" applyBorder="1">
      <alignment/>
      <protection/>
    </xf>
    <xf numFmtId="0" fontId="5" fillId="0" borderId="69" xfId="45" applyFont="1" applyFill="1" applyBorder="1">
      <alignment/>
      <protection/>
    </xf>
    <xf numFmtId="0" fontId="5" fillId="0" borderId="70" xfId="45" applyFont="1" applyFill="1" applyBorder="1">
      <alignment/>
      <protection/>
    </xf>
    <xf numFmtId="0" fontId="5" fillId="0" borderId="31" xfId="45" applyFont="1" applyFill="1" applyBorder="1" applyAlignment="1">
      <alignment horizontal="center"/>
      <protection/>
    </xf>
    <xf numFmtId="0" fontId="8" fillId="0" borderId="30" xfId="45" applyFont="1" applyFill="1" applyBorder="1">
      <alignment/>
      <protection/>
    </xf>
    <xf numFmtId="0" fontId="8" fillId="0" borderId="0" xfId="45" applyFont="1" applyFill="1" applyBorder="1">
      <alignment/>
      <protection/>
    </xf>
    <xf numFmtId="3" fontId="8" fillId="0" borderId="32" xfId="45" applyNumberFormat="1" applyFont="1" applyFill="1" applyBorder="1">
      <alignment/>
      <protection/>
    </xf>
    <xf numFmtId="3" fontId="8" fillId="0" borderId="33" xfId="45" applyNumberFormat="1" applyFont="1" applyFill="1" applyBorder="1">
      <alignment/>
      <protection/>
    </xf>
    <xf numFmtId="0" fontId="10" fillId="0" borderId="71" xfId="45" applyFont="1" applyFill="1" applyBorder="1">
      <alignment/>
      <protection/>
    </xf>
    <xf numFmtId="0" fontId="10" fillId="0" borderId="62" xfId="45" applyFont="1" applyFill="1" applyBorder="1">
      <alignment/>
      <protection/>
    </xf>
    <xf numFmtId="0" fontId="11" fillId="0" borderId="72" xfId="45" applyFont="1" applyFill="1" applyBorder="1">
      <alignment/>
      <protection/>
    </xf>
    <xf numFmtId="0" fontId="12" fillId="0" borderId="13" xfId="45" applyFont="1" applyFill="1" applyBorder="1">
      <alignment/>
      <protection/>
    </xf>
    <xf numFmtId="0" fontId="12" fillId="0" borderId="73" xfId="45" applyFont="1" applyFill="1" applyBorder="1" applyAlignment="1">
      <alignment horizontal="center"/>
      <protection/>
    </xf>
    <xf numFmtId="0" fontId="8" fillId="0" borderId="22" xfId="45" applyFont="1" applyFill="1" applyBorder="1">
      <alignment/>
      <protection/>
    </xf>
    <xf numFmtId="0" fontId="8" fillId="0" borderId="13" xfId="45" applyFont="1" applyFill="1" applyBorder="1">
      <alignment/>
      <protection/>
    </xf>
    <xf numFmtId="3" fontId="8" fillId="0" borderId="24" xfId="45" applyNumberFormat="1" applyFont="1" applyFill="1" applyBorder="1">
      <alignment/>
      <protection/>
    </xf>
    <xf numFmtId="3" fontId="8" fillId="0" borderId="74" xfId="45" applyNumberFormat="1" applyFont="1" applyFill="1" applyBorder="1">
      <alignment/>
      <protection/>
    </xf>
    <xf numFmtId="3" fontId="8" fillId="0" borderId="26" xfId="45" applyNumberFormat="1" applyFont="1" applyFill="1" applyBorder="1">
      <alignment/>
      <protection/>
    </xf>
    <xf numFmtId="3" fontId="8" fillId="0" borderId="75" xfId="45" applyNumberFormat="1" applyFont="1" applyFill="1" applyBorder="1">
      <alignment/>
      <protection/>
    </xf>
    <xf numFmtId="3" fontId="8" fillId="0" borderId="76" xfId="45" applyNumberFormat="1" applyFont="1" applyFill="1" applyBorder="1">
      <alignment/>
      <protection/>
    </xf>
    <xf numFmtId="0" fontId="2" fillId="0" borderId="10" xfId="45" applyFill="1" applyBorder="1">
      <alignment/>
      <protection/>
    </xf>
    <xf numFmtId="0" fontId="2" fillId="0" borderId="0" xfId="45" applyFont="1" applyFill="1">
      <alignment/>
      <protection/>
    </xf>
    <xf numFmtId="0" fontId="41" fillId="0" borderId="0" xfId="0" applyFont="1" applyFill="1" applyAlignment="1">
      <alignment/>
    </xf>
    <xf numFmtId="1" fontId="41" fillId="0" borderId="0" xfId="0" applyNumberFormat="1" applyFont="1" applyFill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85" zoomScaleNormal="85" zoomScalePageLayoutView="0" workbookViewId="0" topLeftCell="A3">
      <pane ySplit="4" topLeftCell="A31" activePane="bottomLeft" state="frozen"/>
      <selection pane="topLeft" activeCell="A3" sqref="A3"/>
      <selection pane="bottomLeft" activeCell="K48" sqref="K48"/>
    </sheetView>
  </sheetViews>
  <sheetFormatPr defaultColWidth="9.140625" defaultRowHeight="15"/>
  <cols>
    <col min="1" max="1" width="18.57421875" style="9" customWidth="1"/>
    <col min="2" max="2" width="8.7109375" style="9" customWidth="1"/>
    <col min="3" max="7" width="9.140625" style="9" customWidth="1"/>
    <col min="8" max="8" width="9.28125" style="9" bestFit="1" customWidth="1"/>
    <col min="9" max="9" width="9.57421875" style="8" customWidth="1"/>
    <col min="10" max="10" width="10.8515625" style="8" bestFit="1" customWidth="1"/>
    <col min="11" max="16384" width="9.140625" style="9" customWidth="1"/>
  </cols>
  <sheetData>
    <row r="1" spans="1:8" ht="18">
      <c r="A1" s="5" t="s">
        <v>72</v>
      </c>
      <c r="B1" s="2"/>
      <c r="C1" s="6"/>
      <c r="D1" s="2"/>
      <c r="E1" s="2"/>
      <c r="F1" s="2"/>
      <c r="G1" s="7"/>
      <c r="H1" s="7"/>
    </row>
    <row r="2" spans="1:8" ht="18">
      <c r="A2" s="10"/>
      <c r="B2" s="2"/>
      <c r="C2" s="6"/>
      <c r="D2" s="10"/>
      <c r="E2" s="11"/>
      <c r="F2" s="2"/>
      <c r="G2" s="7"/>
      <c r="H2" s="7"/>
    </row>
    <row r="3" spans="1:8" ht="18">
      <c r="A3" s="5"/>
      <c r="B3" s="2"/>
      <c r="C3" s="6"/>
      <c r="D3" s="2"/>
      <c r="E3" s="2"/>
      <c r="F3" s="7"/>
      <c r="G3" s="7"/>
      <c r="H3" s="7"/>
    </row>
    <row r="4" spans="1:8" ht="15.75" thickBot="1">
      <c r="A4" s="12"/>
      <c r="B4" s="12"/>
      <c r="C4" s="13"/>
      <c r="D4" s="14" t="s">
        <v>0</v>
      </c>
      <c r="E4" s="15"/>
      <c r="F4" s="16"/>
      <c r="G4" s="16"/>
      <c r="H4" s="16"/>
    </row>
    <row r="5" spans="1:10" ht="15">
      <c r="A5" s="17" t="s">
        <v>1</v>
      </c>
      <c r="B5" s="18" t="s">
        <v>2</v>
      </c>
      <c r="C5" s="19" t="s">
        <v>3</v>
      </c>
      <c r="D5" s="20" t="s">
        <v>4</v>
      </c>
      <c r="E5" s="21" t="s">
        <v>5</v>
      </c>
      <c r="F5" s="22" t="s">
        <v>6</v>
      </c>
      <c r="G5" s="23" t="s">
        <v>7</v>
      </c>
      <c r="H5" s="24" t="s">
        <v>8</v>
      </c>
      <c r="I5" s="3" t="s">
        <v>73</v>
      </c>
      <c r="J5" s="4" t="s">
        <v>74</v>
      </c>
    </row>
    <row r="6" spans="1:10" ht="15.75" thickBot="1">
      <c r="A6" s="25"/>
      <c r="B6" s="26" t="s">
        <v>9</v>
      </c>
      <c r="C6" s="27" t="s">
        <v>10</v>
      </c>
      <c r="D6" s="28"/>
      <c r="E6" s="12" t="s">
        <v>11</v>
      </c>
      <c r="F6" s="29" t="s">
        <v>12</v>
      </c>
      <c r="G6" s="30" t="s">
        <v>12</v>
      </c>
      <c r="H6" s="31" t="s">
        <v>71</v>
      </c>
      <c r="I6" s="32"/>
      <c r="J6" s="33"/>
    </row>
    <row r="7" spans="1:10" ht="15">
      <c r="A7" s="34" t="s">
        <v>13</v>
      </c>
      <c r="B7" s="35"/>
      <c r="C7" s="36" t="s">
        <v>14</v>
      </c>
      <c r="D7" s="37">
        <v>1150</v>
      </c>
      <c r="E7" s="38">
        <v>4.07</v>
      </c>
      <c r="F7" s="39">
        <f>E7*D7</f>
        <v>4680.5</v>
      </c>
      <c r="G7" s="40"/>
      <c r="H7" s="41">
        <f>G7+F7</f>
        <v>4680.5</v>
      </c>
      <c r="I7" s="42"/>
      <c r="J7" s="43"/>
    </row>
    <row r="8" spans="1:10" ht="15">
      <c r="A8" s="44" t="s">
        <v>15</v>
      </c>
      <c r="B8" s="35"/>
      <c r="C8" s="36" t="s">
        <v>16</v>
      </c>
      <c r="D8" s="37">
        <v>0.15</v>
      </c>
      <c r="E8" s="45">
        <v>19050</v>
      </c>
      <c r="F8" s="39"/>
      <c r="G8" s="40">
        <f>E8*D8</f>
        <v>2857.5</v>
      </c>
      <c r="H8" s="41">
        <f>G8+F8</f>
        <v>2857.5</v>
      </c>
      <c r="I8" s="46"/>
      <c r="J8" s="47"/>
    </row>
    <row r="9" spans="1:10" ht="15">
      <c r="A9" s="48" t="s">
        <v>17</v>
      </c>
      <c r="B9" s="49">
        <v>1011</v>
      </c>
      <c r="C9" s="50" t="s">
        <v>14</v>
      </c>
      <c r="D9" s="51"/>
      <c r="E9" s="52"/>
      <c r="F9" s="53">
        <f>SUM(F7:F8)</f>
        <v>4680.5</v>
      </c>
      <c r="G9" s="54">
        <f>SUM(G8)</f>
        <v>2857.5</v>
      </c>
      <c r="H9" s="55">
        <f>SUM(H7:H8)</f>
        <v>7538</v>
      </c>
      <c r="I9" s="46">
        <f>H9</f>
        <v>7538</v>
      </c>
      <c r="J9" s="47">
        <f>H9-I9</f>
        <v>0</v>
      </c>
    </row>
    <row r="10" spans="1:10" ht="15">
      <c r="A10" s="56" t="s">
        <v>18</v>
      </c>
      <c r="B10" s="57">
        <v>1012</v>
      </c>
      <c r="C10" s="58" t="s">
        <v>19</v>
      </c>
      <c r="D10" s="59"/>
      <c r="E10" s="60"/>
      <c r="F10" s="61"/>
      <c r="G10" s="62"/>
      <c r="H10" s="41">
        <f aca="true" t="shared" si="0" ref="H10:H15">G10+F10</f>
        <v>0</v>
      </c>
      <c r="I10" s="46"/>
      <c r="J10" s="47"/>
    </row>
    <row r="11" spans="1:10" ht="15">
      <c r="A11" s="56" t="s">
        <v>20</v>
      </c>
      <c r="B11" s="63">
        <v>1015</v>
      </c>
      <c r="C11" s="64" t="s">
        <v>14</v>
      </c>
      <c r="D11" s="65"/>
      <c r="E11" s="60"/>
      <c r="F11" s="61">
        <v>15000</v>
      </c>
      <c r="G11" s="62"/>
      <c r="H11" s="41">
        <f t="shared" si="0"/>
        <v>15000</v>
      </c>
      <c r="I11" s="46">
        <f aca="true" t="shared" si="1" ref="I11:I17">H11</f>
        <v>15000</v>
      </c>
      <c r="J11" s="47">
        <f aca="true" t="shared" si="2" ref="J11:J17">H11-I11</f>
        <v>0</v>
      </c>
    </row>
    <row r="12" spans="1:10" ht="15">
      <c r="A12" s="66" t="s">
        <v>21</v>
      </c>
      <c r="B12" s="67">
        <v>1017</v>
      </c>
      <c r="C12" s="68" t="s">
        <v>14</v>
      </c>
      <c r="D12" s="69">
        <v>180</v>
      </c>
      <c r="E12" s="70">
        <v>41</v>
      </c>
      <c r="F12" s="71">
        <f>D12*E12</f>
        <v>7380</v>
      </c>
      <c r="G12" s="72">
        <v>0</v>
      </c>
      <c r="H12" s="41">
        <f t="shared" si="0"/>
        <v>7380</v>
      </c>
      <c r="I12" s="46">
        <f t="shared" si="1"/>
        <v>7380</v>
      </c>
      <c r="J12" s="47">
        <f t="shared" si="2"/>
        <v>0</v>
      </c>
    </row>
    <row r="13" spans="1:10" ht="15">
      <c r="A13" s="56" t="s">
        <v>22</v>
      </c>
      <c r="B13" s="63">
        <v>1018</v>
      </c>
      <c r="C13" s="58" t="s">
        <v>23</v>
      </c>
      <c r="D13" s="65"/>
      <c r="E13" s="73"/>
      <c r="F13" s="61">
        <v>400</v>
      </c>
      <c r="G13" s="62"/>
      <c r="H13" s="41">
        <f t="shared" si="0"/>
        <v>400</v>
      </c>
      <c r="I13" s="46">
        <f t="shared" si="1"/>
        <v>400</v>
      </c>
      <c r="J13" s="47">
        <f t="shared" si="2"/>
        <v>0</v>
      </c>
    </row>
    <row r="14" spans="1:10" ht="15">
      <c r="A14" s="34" t="s">
        <v>24</v>
      </c>
      <c r="B14" s="35"/>
      <c r="C14" s="36"/>
      <c r="D14" s="74">
        <v>130</v>
      </c>
      <c r="E14" s="45">
        <v>42</v>
      </c>
      <c r="F14" s="75">
        <f>E14*D14</f>
        <v>5460</v>
      </c>
      <c r="G14" s="40"/>
      <c r="H14" s="41">
        <f t="shared" si="0"/>
        <v>5460</v>
      </c>
      <c r="I14" s="46">
        <f t="shared" si="1"/>
        <v>5460</v>
      </c>
      <c r="J14" s="47">
        <f t="shared" si="2"/>
        <v>0</v>
      </c>
    </row>
    <row r="15" spans="1:10" ht="15">
      <c r="A15" s="34" t="s">
        <v>25</v>
      </c>
      <c r="B15" s="35"/>
      <c r="C15" s="36"/>
      <c r="D15" s="74">
        <v>3.7</v>
      </c>
      <c r="E15" s="45">
        <v>800</v>
      </c>
      <c r="F15" s="39"/>
      <c r="G15" s="40">
        <f>E15*D15</f>
        <v>2960</v>
      </c>
      <c r="H15" s="41">
        <f t="shared" si="0"/>
        <v>2960</v>
      </c>
      <c r="I15" s="46">
        <f t="shared" si="1"/>
        <v>2960</v>
      </c>
      <c r="J15" s="47">
        <f t="shared" si="2"/>
        <v>0</v>
      </c>
    </row>
    <row r="16" spans="1:10" ht="15">
      <c r="A16" s="34" t="s">
        <v>26</v>
      </c>
      <c r="B16" s="35"/>
      <c r="C16" s="36"/>
      <c r="D16" s="74"/>
      <c r="E16" s="45"/>
      <c r="F16" s="39"/>
      <c r="G16" s="40"/>
      <c r="H16" s="41">
        <v>0</v>
      </c>
      <c r="I16" s="46">
        <f t="shared" si="1"/>
        <v>0</v>
      </c>
      <c r="J16" s="47">
        <f t="shared" si="2"/>
        <v>0</v>
      </c>
    </row>
    <row r="17" spans="1:10" ht="15">
      <c r="A17" s="56" t="s">
        <v>27</v>
      </c>
      <c r="B17" s="63">
        <v>1019</v>
      </c>
      <c r="C17" s="64" t="s">
        <v>14</v>
      </c>
      <c r="D17" s="65"/>
      <c r="E17" s="60"/>
      <c r="F17" s="61">
        <f>SUM(F14:F16)</f>
        <v>5460</v>
      </c>
      <c r="G17" s="62">
        <f>SUM(G15:G16)</f>
        <v>2960</v>
      </c>
      <c r="H17" s="41">
        <f>SUM(H14:H16)</f>
        <v>8420</v>
      </c>
      <c r="I17" s="46">
        <f t="shared" si="1"/>
        <v>8420</v>
      </c>
      <c r="J17" s="47">
        <f t="shared" si="2"/>
        <v>0</v>
      </c>
    </row>
    <row r="18" spans="1:10" ht="15">
      <c r="A18" s="76" t="s">
        <v>28</v>
      </c>
      <c r="B18" s="35"/>
      <c r="C18" s="36" t="s">
        <v>14</v>
      </c>
      <c r="D18" s="74">
        <v>148</v>
      </c>
      <c r="E18" s="45">
        <v>131</v>
      </c>
      <c r="F18" s="75">
        <f>E18*D18</f>
        <v>19388</v>
      </c>
      <c r="G18" s="40"/>
      <c r="H18" s="41">
        <f aca="true" t="shared" si="3" ref="H18:H30">G18+F18</f>
        <v>19388</v>
      </c>
      <c r="I18" s="46"/>
      <c r="J18" s="47">
        <f>H18</f>
        <v>19388</v>
      </c>
    </row>
    <row r="19" spans="1:10" ht="15">
      <c r="A19" s="34" t="s">
        <v>29</v>
      </c>
      <c r="B19" s="35"/>
      <c r="C19" s="36" t="s">
        <v>14</v>
      </c>
      <c r="D19" s="74">
        <v>148</v>
      </c>
      <c r="E19" s="45">
        <v>7</v>
      </c>
      <c r="F19" s="39">
        <f>E19*D19</f>
        <v>1036</v>
      </c>
      <c r="G19" s="40"/>
      <c r="H19" s="41">
        <f t="shared" si="3"/>
        <v>1036</v>
      </c>
      <c r="I19" s="46">
        <f>H19</f>
        <v>1036</v>
      </c>
      <c r="J19" s="47">
        <f>H19-I19</f>
        <v>0</v>
      </c>
    </row>
    <row r="20" spans="1:10" ht="15">
      <c r="A20" s="56" t="s">
        <v>30</v>
      </c>
      <c r="B20" s="63">
        <v>1020</v>
      </c>
      <c r="C20" s="64" t="s">
        <v>14</v>
      </c>
      <c r="D20" s="65">
        <f>SUM(D18:D19)</f>
        <v>296</v>
      </c>
      <c r="E20" s="65">
        <f>SUM(E18:E19)</f>
        <v>138</v>
      </c>
      <c r="F20" s="61">
        <f>SUM(F18:F19)</f>
        <v>20424</v>
      </c>
      <c r="G20" s="62">
        <v>0</v>
      </c>
      <c r="H20" s="41">
        <f>SUM(H18:H19)</f>
        <v>20424</v>
      </c>
      <c r="I20" s="77">
        <f>SUM(I18:I19)</f>
        <v>1036</v>
      </c>
      <c r="J20" s="78">
        <f>SUM(J18:J19)</f>
        <v>19388</v>
      </c>
    </row>
    <row r="21" spans="1:10" ht="15">
      <c r="A21" s="34" t="s">
        <v>31</v>
      </c>
      <c r="B21" s="35"/>
      <c r="C21" s="36" t="s">
        <v>16</v>
      </c>
      <c r="D21" s="74"/>
      <c r="E21" s="45"/>
      <c r="F21" s="39"/>
      <c r="G21" s="40"/>
      <c r="H21" s="41">
        <f t="shared" si="3"/>
        <v>0</v>
      </c>
      <c r="I21" s="46"/>
      <c r="J21" s="47"/>
    </row>
    <row r="22" spans="1:10" ht="15">
      <c r="A22" s="34" t="s">
        <v>32</v>
      </c>
      <c r="B22" s="35"/>
      <c r="C22" s="36" t="s">
        <v>16</v>
      </c>
      <c r="D22" s="74"/>
      <c r="E22" s="45"/>
      <c r="F22" s="39">
        <v>200</v>
      </c>
      <c r="G22" s="40"/>
      <c r="H22" s="41">
        <f t="shared" si="3"/>
        <v>200</v>
      </c>
      <c r="I22" s="46">
        <v>0</v>
      </c>
      <c r="J22" s="47">
        <f aca="true" t="shared" si="4" ref="J22:J30">H22</f>
        <v>200</v>
      </c>
    </row>
    <row r="23" spans="1:10" ht="15">
      <c r="A23" s="34" t="s">
        <v>33</v>
      </c>
      <c r="B23" s="35"/>
      <c r="C23" s="36" t="s">
        <v>16</v>
      </c>
      <c r="D23" s="74">
        <v>5.9</v>
      </c>
      <c r="E23" s="45">
        <v>300</v>
      </c>
      <c r="F23" s="39"/>
      <c r="G23" s="40">
        <f>D23*E23</f>
        <v>1770</v>
      </c>
      <c r="H23" s="41">
        <f t="shared" si="3"/>
        <v>1770</v>
      </c>
      <c r="I23" s="46">
        <v>0</v>
      </c>
      <c r="J23" s="47">
        <f t="shared" si="4"/>
        <v>1770</v>
      </c>
    </row>
    <row r="24" spans="1:10" ht="15">
      <c r="A24" s="79" t="s">
        <v>34</v>
      </c>
      <c r="B24" s="35"/>
      <c r="C24" s="36" t="s">
        <v>35</v>
      </c>
      <c r="D24" s="74"/>
      <c r="E24" s="45"/>
      <c r="F24" s="39"/>
      <c r="G24" s="40"/>
      <c r="H24" s="41">
        <v>0</v>
      </c>
      <c r="I24" s="46"/>
      <c r="J24" s="47">
        <f t="shared" si="4"/>
        <v>0</v>
      </c>
    </row>
    <row r="25" spans="1:10" ht="15">
      <c r="A25" s="34" t="s">
        <v>36</v>
      </c>
      <c r="B25" s="35"/>
      <c r="C25" s="36" t="s">
        <v>35</v>
      </c>
      <c r="D25" s="74"/>
      <c r="E25" s="45"/>
      <c r="F25" s="39">
        <v>0</v>
      </c>
      <c r="G25" s="40"/>
      <c r="H25" s="41">
        <f t="shared" si="3"/>
        <v>0</v>
      </c>
      <c r="I25" s="46"/>
      <c r="J25" s="47">
        <f t="shared" si="4"/>
        <v>0</v>
      </c>
    </row>
    <row r="26" spans="1:10" ht="15">
      <c r="A26" s="34" t="s">
        <v>37</v>
      </c>
      <c r="B26" s="35"/>
      <c r="C26" s="36" t="s">
        <v>35</v>
      </c>
      <c r="D26" s="74"/>
      <c r="E26" s="45"/>
      <c r="F26" s="39">
        <v>0</v>
      </c>
      <c r="G26" s="40"/>
      <c r="H26" s="41">
        <f t="shared" si="3"/>
        <v>0</v>
      </c>
      <c r="I26" s="46"/>
      <c r="J26" s="47">
        <f t="shared" si="4"/>
        <v>0</v>
      </c>
    </row>
    <row r="27" spans="1:10" ht="15">
      <c r="A27" s="34" t="s">
        <v>38</v>
      </c>
      <c r="B27" s="35"/>
      <c r="C27" s="36" t="s">
        <v>14</v>
      </c>
      <c r="D27" s="74">
        <v>360</v>
      </c>
      <c r="E27" s="45">
        <v>4</v>
      </c>
      <c r="F27" s="39">
        <f>D27*E27</f>
        <v>1440</v>
      </c>
      <c r="G27" s="40"/>
      <c r="H27" s="41">
        <f t="shared" si="3"/>
        <v>1440</v>
      </c>
      <c r="I27" s="46">
        <v>0</v>
      </c>
      <c r="J27" s="47">
        <f t="shared" si="4"/>
        <v>1440</v>
      </c>
    </row>
    <row r="28" spans="1:10" ht="15">
      <c r="A28" s="34" t="s">
        <v>39</v>
      </c>
      <c r="B28" s="35"/>
      <c r="C28" s="36"/>
      <c r="D28" s="74"/>
      <c r="E28" s="45"/>
      <c r="F28" s="39">
        <v>0</v>
      </c>
      <c r="G28" s="40">
        <v>0</v>
      </c>
      <c r="H28" s="41">
        <f t="shared" si="3"/>
        <v>0</v>
      </c>
      <c r="I28" s="46"/>
      <c r="J28" s="47">
        <f t="shared" si="4"/>
        <v>0</v>
      </c>
    </row>
    <row r="29" spans="1:10" ht="15">
      <c r="A29" s="34" t="s">
        <v>40</v>
      </c>
      <c r="B29" s="35"/>
      <c r="C29" s="36"/>
      <c r="D29" s="74"/>
      <c r="E29" s="45"/>
      <c r="F29" s="39"/>
      <c r="G29" s="40"/>
      <c r="H29" s="41">
        <v>0</v>
      </c>
      <c r="I29" s="46"/>
      <c r="J29" s="47">
        <f t="shared" si="4"/>
        <v>0</v>
      </c>
    </row>
    <row r="30" spans="1:10" ht="15">
      <c r="A30" s="76" t="s">
        <v>41</v>
      </c>
      <c r="B30" s="35"/>
      <c r="C30" s="36" t="s">
        <v>23</v>
      </c>
      <c r="D30" s="74"/>
      <c r="E30" s="45"/>
      <c r="F30" s="39">
        <v>7130</v>
      </c>
      <c r="G30" s="80"/>
      <c r="H30" s="41">
        <f t="shared" si="3"/>
        <v>7130</v>
      </c>
      <c r="I30" s="46">
        <v>0</v>
      </c>
      <c r="J30" s="47">
        <f t="shared" si="4"/>
        <v>7130</v>
      </c>
    </row>
    <row r="31" spans="1:10" ht="15">
      <c r="A31" s="56" t="s">
        <v>42</v>
      </c>
      <c r="B31" s="63">
        <v>1028</v>
      </c>
      <c r="C31" s="64"/>
      <c r="D31" s="65"/>
      <c r="E31" s="73"/>
      <c r="F31" s="61">
        <f>SUM(F21:F30)</f>
        <v>8770</v>
      </c>
      <c r="G31" s="62">
        <f>SUM(G21:G30)</f>
        <v>1770</v>
      </c>
      <c r="H31" s="41">
        <f>SUM(H21:H30)</f>
        <v>10540</v>
      </c>
      <c r="I31" s="46"/>
      <c r="J31" s="78">
        <f>SUM(J21:J30)</f>
        <v>10540</v>
      </c>
    </row>
    <row r="32" spans="1:10" ht="15">
      <c r="A32" s="56" t="s">
        <v>43</v>
      </c>
      <c r="B32" s="63">
        <v>1035</v>
      </c>
      <c r="C32" s="64" t="s">
        <v>14</v>
      </c>
      <c r="D32" s="65"/>
      <c r="E32" s="73"/>
      <c r="F32" s="61"/>
      <c r="G32" s="62"/>
      <c r="H32" s="41">
        <v>0</v>
      </c>
      <c r="I32" s="46"/>
      <c r="J32" s="47"/>
    </row>
    <row r="33" spans="1:10" ht="15">
      <c r="A33" s="79" t="s">
        <v>44</v>
      </c>
      <c r="B33" s="35"/>
      <c r="C33" s="36" t="s">
        <v>35</v>
      </c>
      <c r="D33" s="81"/>
      <c r="E33" s="45"/>
      <c r="F33" s="39">
        <v>2300</v>
      </c>
      <c r="G33" s="40">
        <v>1700</v>
      </c>
      <c r="H33" s="41">
        <f>G33+F33</f>
        <v>4000</v>
      </c>
      <c r="I33" s="46">
        <v>0</v>
      </c>
      <c r="J33" s="47">
        <f>H33</f>
        <v>4000</v>
      </c>
    </row>
    <row r="34" spans="1:10" ht="15">
      <c r="A34" s="34" t="s">
        <v>45</v>
      </c>
      <c r="B34" s="35"/>
      <c r="C34" s="36" t="s">
        <v>35</v>
      </c>
      <c r="D34" s="81"/>
      <c r="E34" s="45"/>
      <c r="F34" s="39">
        <v>1000</v>
      </c>
      <c r="G34" s="40">
        <v>300</v>
      </c>
      <c r="H34" s="41">
        <f>G34+F34</f>
        <v>1300</v>
      </c>
      <c r="I34" s="46">
        <v>0</v>
      </c>
      <c r="J34" s="47">
        <f>H34</f>
        <v>1300</v>
      </c>
    </row>
    <row r="35" spans="1:10" ht="15">
      <c r="A35" s="34" t="s">
        <v>46</v>
      </c>
      <c r="B35" s="35"/>
      <c r="C35" s="36" t="s">
        <v>16</v>
      </c>
      <c r="D35" s="81"/>
      <c r="E35" s="45"/>
      <c r="F35" s="39"/>
      <c r="G35" s="40"/>
      <c r="H35" s="41">
        <f>G35+F35</f>
        <v>0</v>
      </c>
      <c r="I35" s="46"/>
      <c r="J35" s="47"/>
    </row>
    <row r="36" spans="1:10" ht="15">
      <c r="A36" s="34" t="s">
        <v>47</v>
      </c>
      <c r="B36" s="35"/>
      <c r="C36" s="36" t="s">
        <v>35</v>
      </c>
      <c r="D36" s="74"/>
      <c r="E36" s="45"/>
      <c r="F36" s="39">
        <v>650</v>
      </c>
      <c r="G36" s="40"/>
      <c r="H36" s="41">
        <f>G36+F36</f>
        <v>650</v>
      </c>
      <c r="I36" s="46">
        <v>650</v>
      </c>
      <c r="J36" s="47">
        <v>0</v>
      </c>
    </row>
    <row r="37" spans="1:10" ht="15">
      <c r="A37" s="34" t="s">
        <v>48</v>
      </c>
      <c r="B37" s="35"/>
      <c r="C37" s="36" t="s">
        <v>35</v>
      </c>
      <c r="D37" s="74"/>
      <c r="E37" s="45"/>
      <c r="F37" s="39">
        <v>0</v>
      </c>
      <c r="G37" s="40"/>
      <c r="H37" s="41">
        <f>G37+F37</f>
        <v>0</v>
      </c>
      <c r="I37" s="46"/>
      <c r="J37" s="47"/>
    </row>
    <row r="38" spans="1:10" ht="15.75" thickBot="1">
      <c r="A38" s="82" t="s">
        <v>49</v>
      </c>
      <c r="B38" s="63">
        <v>1039</v>
      </c>
      <c r="C38" s="64"/>
      <c r="D38" s="65"/>
      <c r="E38" s="73"/>
      <c r="F38" s="61">
        <f>SUM(F33:F37)</f>
        <v>3950</v>
      </c>
      <c r="G38" s="62">
        <f>SUM(G33:G37)</f>
        <v>2000</v>
      </c>
      <c r="H38" s="41">
        <f>SUM(H33:H37)</f>
        <v>5950</v>
      </c>
      <c r="I38" s="77">
        <f>SUM(I33:I37)</f>
        <v>650</v>
      </c>
      <c r="J38" s="78">
        <f>SUM(J33:J37)</f>
        <v>5300</v>
      </c>
    </row>
    <row r="39" spans="1:10" ht="16.5" thickBot="1" thickTop="1">
      <c r="A39" s="83" t="s">
        <v>50</v>
      </c>
      <c r="B39" s="84"/>
      <c r="C39" s="85"/>
      <c r="D39" s="86"/>
      <c r="E39" s="87"/>
      <c r="F39" s="88">
        <f>F38+F32+F31+F20+F17+F13+F12+F11+F10+F9</f>
        <v>66064.5</v>
      </c>
      <c r="G39" s="89">
        <f>G38+G32+G31+G20+G17+G13+G12+G11+G10+G9</f>
        <v>9587.5</v>
      </c>
      <c r="H39" s="90">
        <f>H38+H32+H31+H20+H17+H13+H12+H11+H10+H9</f>
        <v>75652</v>
      </c>
      <c r="I39" s="77">
        <f>I38+I32+I31+I20+I17+I13+I12+I11+I10+I9</f>
        <v>40424</v>
      </c>
      <c r="J39" s="78">
        <f>J38+J32+J31+J20+J17+J13+J12+J11+J10+J9</f>
        <v>35228</v>
      </c>
    </row>
    <row r="40" spans="1:10" ht="15.75" thickTop="1">
      <c r="A40" s="91" t="s">
        <v>51</v>
      </c>
      <c r="B40" s="35"/>
      <c r="C40" s="36" t="s">
        <v>16</v>
      </c>
      <c r="D40" s="74"/>
      <c r="E40" s="45"/>
      <c r="F40" s="39"/>
      <c r="G40" s="40"/>
      <c r="H40" s="92">
        <v>0</v>
      </c>
      <c r="I40" s="46"/>
      <c r="J40" s="47"/>
    </row>
    <row r="41" spans="1:10" ht="15">
      <c r="A41" s="91" t="s">
        <v>52</v>
      </c>
      <c r="B41" s="35"/>
      <c r="C41" s="36"/>
      <c r="D41" s="74"/>
      <c r="E41" s="45"/>
      <c r="F41" s="39"/>
      <c r="G41" s="40"/>
      <c r="H41" s="92">
        <v>0</v>
      </c>
      <c r="I41" s="46"/>
      <c r="J41" s="47"/>
    </row>
    <row r="42" spans="1:10" ht="15">
      <c r="A42" s="91" t="s">
        <v>53</v>
      </c>
      <c r="B42" s="35"/>
      <c r="C42" s="36" t="s">
        <v>16</v>
      </c>
      <c r="D42" s="74"/>
      <c r="E42" s="45"/>
      <c r="F42" s="39"/>
      <c r="G42" s="40"/>
      <c r="H42" s="92">
        <v>0</v>
      </c>
      <c r="I42" s="46"/>
      <c r="J42" s="47"/>
    </row>
    <row r="43" spans="1:10" ht="15">
      <c r="A43" s="82" t="s">
        <v>54</v>
      </c>
      <c r="B43" s="63">
        <v>1222</v>
      </c>
      <c r="C43" s="64"/>
      <c r="D43" s="65"/>
      <c r="E43" s="73"/>
      <c r="F43" s="61">
        <v>0</v>
      </c>
      <c r="G43" s="62"/>
      <c r="H43" s="41">
        <v>0</v>
      </c>
      <c r="I43" s="46"/>
      <c r="J43" s="47"/>
    </row>
    <row r="44" spans="1:10" ht="15">
      <c r="A44" s="34" t="s">
        <v>55</v>
      </c>
      <c r="B44" s="35"/>
      <c r="C44" s="36"/>
      <c r="D44" s="74"/>
      <c r="E44" s="45"/>
      <c r="F44" s="39"/>
      <c r="G44" s="40"/>
      <c r="H44" s="92"/>
      <c r="I44" s="46"/>
      <c r="J44" s="47"/>
    </row>
    <row r="45" spans="1:10" ht="15">
      <c r="A45" s="34" t="s">
        <v>56</v>
      </c>
      <c r="B45" s="35"/>
      <c r="C45" s="36"/>
      <c r="D45" s="74"/>
      <c r="E45" s="45"/>
      <c r="F45" s="39">
        <v>300</v>
      </c>
      <c r="G45" s="40"/>
      <c r="H45" s="41">
        <f>G45+F45</f>
        <v>300</v>
      </c>
      <c r="I45" s="46">
        <v>0</v>
      </c>
      <c r="J45" s="47">
        <f>H45</f>
        <v>300</v>
      </c>
    </row>
    <row r="46" spans="1:10" ht="15">
      <c r="A46" s="82" t="s">
        <v>57</v>
      </c>
      <c r="B46" s="63">
        <v>1231</v>
      </c>
      <c r="C46" s="64"/>
      <c r="D46" s="65"/>
      <c r="E46" s="73"/>
      <c r="F46" s="61">
        <f>SUM(F45)</f>
        <v>300</v>
      </c>
      <c r="G46" s="62"/>
      <c r="H46" s="41">
        <f>G46+F46</f>
        <v>300</v>
      </c>
      <c r="I46" s="93">
        <v>0</v>
      </c>
      <c r="J46" s="94">
        <v>300</v>
      </c>
    </row>
    <row r="47" spans="1:10" ht="15">
      <c r="A47" s="34" t="s">
        <v>58</v>
      </c>
      <c r="B47" s="35">
        <v>1060</v>
      </c>
      <c r="C47" s="36"/>
      <c r="D47" s="74"/>
      <c r="E47" s="45"/>
      <c r="F47" s="39">
        <v>1500</v>
      </c>
      <c r="G47" s="40"/>
      <c r="H47" s="41">
        <f>G47+F47</f>
        <v>1500</v>
      </c>
      <c r="I47" s="46">
        <v>0</v>
      </c>
      <c r="J47" s="47">
        <f>H47</f>
        <v>1500</v>
      </c>
    </row>
    <row r="48" spans="1:10" ht="15">
      <c r="A48" s="34" t="s">
        <v>59</v>
      </c>
      <c r="B48" s="35">
        <v>1061</v>
      </c>
      <c r="C48" s="36"/>
      <c r="D48" s="74"/>
      <c r="E48" s="45"/>
      <c r="F48" s="39">
        <v>1660</v>
      </c>
      <c r="G48" s="40"/>
      <c r="H48" s="41">
        <f>G48+F48</f>
        <v>1660</v>
      </c>
      <c r="I48" s="46">
        <v>0</v>
      </c>
      <c r="J48" s="47">
        <f>H48</f>
        <v>1660</v>
      </c>
    </row>
    <row r="49" spans="1:10" ht="15">
      <c r="A49" s="82" t="s">
        <v>60</v>
      </c>
      <c r="B49" s="95"/>
      <c r="C49" s="64"/>
      <c r="D49" s="65"/>
      <c r="E49" s="73"/>
      <c r="F49" s="61">
        <f>SUM(F47:F48)</f>
        <v>3160</v>
      </c>
      <c r="G49" s="62"/>
      <c r="H49" s="41">
        <f>G49+F49</f>
        <v>3160</v>
      </c>
      <c r="I49" s="46"/>
      <c r="J49" s="47">
        <f>H49</f>
        <v>3160</v>
      </c>
    </row>
    <row r="50" spans="1:10" ht="15">
      <c r="A50" s="96" t="s">
        <v>61</v>
      </c>
      <c r="B50" s="95">
        <v>1078</v>
      </c>
      <c r="C50" s="64"/>
      <c r="D50" s="65"/>
      <c r="E50" s="73"/>
      <c r="F50" s="61"/>
      <c r="G50" s="62"/>
      <c r="H50" s="41"/>
      <c r="I50" s="46"/>
      <c r="J50" s="47"/>
    </row>
    <row r="51" spans="1:10" ht="15.75" thickBot="1">
      <c r="A51" s="97" t="s">
        <v>62</v>
      </c>
      <c r="B51" s="98">
        <v>1211</v>
      </c>
      <c r="C51" s="99"/>
      <c r="D51" s="100"/>
      <c r="E51" s="101"/>
      <c r="F51" s="102"/>
      <c r="G51" s="103"/>
      <c r="H51" s="41">
        <f>G51+F51</f>
        <v>0</v>
      </c>
      <c r="I51" s="46"/>
      <c r="J51" s="47"/>
    </row>
    <row r="52" spans="1:10" ht="16.5" thickBot="1" thickTop="1">
      <c r="A52" s="104" t="s">
        <v>63</v>
      </c>
      <c r="B52" s="105"/>
      <c r="C52" s="85"/>
      <c r="D52" s="86"/>
      <c r="E52" s="87"/>
      <c r="F52" s="88">
        <f>F51+F49+F46+F43</f>
        <v>3460</v>
      </c>
      <c r="G52" s="89"/>
      <c r="H52" s="90">
        <f>H51+H49+H46+H43</f>
        <v>3460</v>
      </c>
      <c r="I52" s="46"/>
      <c r="J52" s="94">
        <f>J51+J49+J46+J43</f>
        <v>3460</v>
      </c>
    </row>
    <row r="53" spans="1:10" ht="16.5" thickBot="1" thickTop="1">
      <c r="A53" s="106" t="s">
        <v>64</v>
      </c>
      <c r="B53" s="107"/>
      <c r="C53" s="108"/>
      <c r="D53" s="109"/>
      <c r="E53" s="110"/>
      <c r="F53" s="111">
        <f>F52+F39</f>
        <v>69524.5</v>
      </c>
      <c r="G53" s="112">
        <f>G52+G39</f>
        <v>9587.5</v>
      </c>
      <c r="H53" s="113">
        <f>H52+H39</f>
        <v>79112</v>
      </c>
      <c r="I53" s="114">
        <f>I52+I39</f>
        <v>40424</v>
      </c>
      <c r="J53" s="115">
        <f>J52+J39</f>
        <v>38688</v>
      </c>
    </row>
    <row r="54" spans="1:8" ht="15">
      <c r="A54" s="2"/>
      <c r="B54" s="2"/>
      <c r="C54" s="2"/>
      <c r="D54" s="2"/>
      <c r="E54" s="2"/>
      <c r="F54" s="116"/>
      <c r="G54" s="1"/>
      <c r="H54" s="2"/>
    </row>
    <row r="56" spans="6:8" ht="15">
      <c r="F56" s="7" t="s">
        <v>65</v>
      </c>
      <c r="G56" s="7"/>
      <c r="H56" s="7" t="s">
        <v>66</v>
      </c>
    </row>
    <row r="57" spans="1:8" ht="15">
      <c r="A57" s="117" t="s">
        <v>67</v>
      </c>
      <c r="B57" s="2"/>
      <c r="C57" s="6"/>
      <c r="D57" s="2"/>
      <c r="E57" s="2"/>
      <c r="F57" s="7" t="s">
        <v>68</v>
      </c>
      <c r="H57" s="7"/>
    </row>
    <row r="58" spans="1:8" ht="15">
      <c r="A58" s="117" t="s">
        <v>69</v>
      </c>
      <c r="B58" s="2"/>
      <c r="C58" s="6"/>
      <c r="D58" s="2"/>
      <c r="E58" s="2"/>
      <c r="F58" s="7" t="s">
        <v>70</v>
      </c>
      <c r="H58" s="7"/>
    </row>
    <row r="60" spans="1:10" ht="15">
      <c r="A60" s="9" t="s">
        <v>75</v>
      </c>
      <c r="B60" s="118">
        <v>1071</v>
      </c>
      <c r="C60" s="118"/>
      <c r="D60" s="118"/>
      <c r="E60" s="118"/>
      <c r="F60" s="118"/>
      <c r="G60" s="118"/>
      <c r="H60" s="118"/>
      <c r="I60" s="119"/>
      <c r="J60" s="119">
        <v>1600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Apfel</dc:creator>
  <cp:keywords/>
  <dc:description/>
  <cp:lastModifiedBy>Eduard Apfel</cp:lastModifiedBy>
  <cp:lastPrinted>2013-02-27T09:03:04Z</cp:lastPrinted>
  <dcterms:created xsi:type="dcterms:W3CDTF">2012-03-12T09:46:18Z</dcterms:created>
  <dcterms:modified xsi:type="dcterms:W3CDTF">2013-03-08T09:29:40Z</dcterms:modified>
  <cp:category/>
  <cp:version/>
  <cp:contentType/>
  <cp:contentStatus/>
</cp:coreProperties>
</file>